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ion\VBA Excel\sources\09-Facturation-stocks-interface-vba\sources\"/>
    </mc:Choice>
  </mc:AlternateContent>
  <bookViews>
    <workbookView xWindow="0" yWindow="0" windowWidth="23040" windowHeight="9108"/>
  </bookViews>
  <sheets>
    <sheet name="facturation" sheetId="1" r:id="rId1"/>
    <sheet name="articles" sheetId="2" r:id="rId2"/>
  </sheets>
  <definedNames>
    <definedName name="references">OFFSET(articles!$C$2,0,0,COUNTA(articles!$C:$C)-1)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G6" i="1" l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1" i="1" l="1"/>
  <c r="G32" i="1" l="1"/>
  <c r="G35" i="1" s="1"/>
</calcChain>
</file>

<file path=xl/sharedStrings.xml><?xml version="1.0" encoding="utf-8"?>
<sst xmlns="http://schemas.openxmlformats.org/spreadsheetml/2006/main" count="36" uniqueCount="35">
  <si>
    <t xml:space="preserve">                                    D e s i  g n a t i o n</t>
  </si>
  <si>
    <t>Quantité</t>
  </si>
  <si>
    <t>P.U  -  H.T</t>
  </si>
  <si>
    <t>Montant   en  H.T</t>
  </si>
  <si>
    <t xml:space="preserve">BUREAU MDF /1M40 </t>
  </si>
  <si>
    <t>TABLE POUR ORDINATEUR</t>
  </si>
  <si>
    <t>TABLE DE TRAVAIL 2M40 MDF</t>
  </si>
  <si>
    <t>CHAISE ROUL</t>
  </si>
  <si>
    <t>CHAISE FIXE</t>
  </si>
  <si>
    <t>CHAISE EN BOIS</t>
  </si>
  <si>
    <t xml:space="preserve">     Montant  HT</t>
  </si>
  <si>
    <t xml:space="preserve">     Montant  TTC</t>
  </si>
  <si>
    <t xml:space="preserve">     TVA</t>
  </si>
  <si>
    <t>Code article</t>
  </si>
  <si>
    <t>Facturation</t>
  </si>
  <si>
    <t>Désignation</t>
  </si>
  <si>
    <t>Prix unitaire HT</t>
  </si>
  <si>
    <t>b001</t>
  </si>
  <si>
    <t>b002</t>
  </si>
  <si>
    <t>b003</t>
  </si>
  <si>
    <t>b004</t>
  </si>
  <si>
    <t>b005</t>
  </si>
  <si>
    <t>b006</t>
  </si>
  <si>
    <t>b007</t>
  </si>
  <si>
    <t>b008</t>
  </si>
  <si>
    <t>b009</t>
  </si>
  <si>
    <t>CAISSON PLUS 2 ARMOIRES 2 PORTES</t>
  </si>
  <si>
    <t>BIBLIOTHEQUE 4PRTE</t>
  </si>
  <si>
    <t>ETAGERE DE RANGEMENT</t>
  </si>
  <si>
    <t>Câble HDMI</t>
  </si>
  <si>
    <t>b010</t>
  </si>
  <si>
    <t>b011</t>
  </si>
  <si>
    <t>Imprimante DeskJet HP 1532</t>
  </si>
  <si>
    <t>b012</t>
  </si>
  <si>
    <t>Carte SD 512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</si>
</sst>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Bell MT"/>
      <family val="1"/>
    </font>
    <font>
      <i/>
      <sz val="14"/>
      <color theme="1"/>
      <name val="Angsana New"/>
      <family val="1"/>
    </font>
    <font>
      <i/>
      <sz val="14"/>
      <color theme="3"/>
      <name val="Angsana New"/>
      <family val="1"/>
    </font>
    <font>
      <b/>
      <i/>
      <sz val="14"/>
      <color theme="3"/>
      <name val="Angsana New"/>
      <family val="1"/>
    </font>
    <font>
      <b/>
      <i/>
      <u/>
      <sz val="15"/>
      <color theme="3"/>
      <name val="Angsana New"/>
      <family val="1"/>
    </font>
    <font>
      <i/>
      <sz val="11"/>
      <color theme="1"/>
      <name val="Bell MT"/>
      <family val="1"/>
    </font>
    <font>
      <b/>
      <i/>
      <sz val="16"/>
      <color theme="3"/>
      <name val="Angsana New"/>
      <family val="1"/>
    </font>
    <font>
      <i/>
      <sz val="16"/>
      <color theme="1"/>
      <name val="Angsana New"/>
      <family val="1"/>
    </font>
    <font>
      <b/>
      <i/>
      <sz val="16"/>
      <color theme="1"/>
      <name val="Angsana New"/>
      <family val="1"/>
    </font>
    <font>
      <b/>
      <i/>
      <sz val="11"/>
      <color theme="3"/>
      <name val="Arial Narrow"/>
      <family val="2"/>
    </font>
    <font>
      <sz val="11"/>
      <color theme="1"/>
      <name val="Bell MT"/>
      <family val="1"/>
    </font>
    <font>
      <b/>
      <sz val="30"/>
      <color theme="0" tint="-4.9989318521683403E-2"/>
      <name val="Bell MT"/>
      <family val="1"/>
    </font>
    <font>
      <b/>
      <sz val="14"/>
      <color theme="2" tint="-0.749992370372631"/>
      <name val="Bell MT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3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3" xfId="0" applyFont="1" applyBorder="1"/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43" fontId="12" fillId="0" borderId="10" xfId="1" applyFont="1" applyBorder="1" applyAlignment="1">
      <alignment horizontal="center"/>
    </xf>
    <xf numFmtId="43" fontId="12" fillId="0" borderId="9" xfId="0" applyNumberFormat="1" applyFont="1" applyBorder="1"/>
    <xf numFmtId="0" fontId="12" fillId="3" borderId="10" xfId="0" applyFont="1" applyFill="1" applyBorder="1" applyAlignment="1">
      <alignment horizontal="center"/>
    </xf>
    <xf numFmtId="0" fontId="7" fillId="0" borderId="4" xfId="0" applyFont="1" applyBorder="1"/>
    <xf numFmtId="0" fontId="12" fillId="0" borderId="1" xfId="0" applyFont="1" applyBorder="1"/>
    <xf numFmtId="43" fontId="9" fillId="0" borderId="2" xfId="0" applyNumberFormat="1" applyFont="1" applyBorder="1"/>
    <xf numFmtId="0" fontId="7" fillId="0" borderId="0" xfId="0" applyFont="1" applyBorder="1"/>
    <xf numFmtId="43" fontId="7" fillId="0" borderId="10" xfId="1" applyFont="1" applyBorder="1" applyAlignment="1">
      <alignment horizontal="center"/>
    </xf>
    <xf numFmtId="0" fontId="7" fillId="0" borderId="9" xfId="0" applyFont="1" applyBorder="1"/>
    <xf numFmtId="0" fontId="8" fillId="0" borderId="2" xfId="0" applyFont="1" applyBorder="1"/>
    <xf numFmtId="0" fontId="9" fillId="0" borderId="2" xfId="0" applyFont="1" applyBorder="1"/>
    <xf numFmtId="9" fontId="9" fillId="0" borderId="2" xfId="0" applyNumberFormat="1" applyFont="1" applyBorder="1"/>
    <xf numFmtId="0" fontId="8" fillId="0" borderId="0" xfId="0" applyFont="1" applyBorder="1"/>
    <xf numFmtId="0" fontId="9" fillId="0" borderId="0" xfId="0" applyFont="1" applyBorder="1"/>
    <xf numFmtId="43" fontId="9" fillId="0" borderId="0" xfId="0" applyNumberFormat="1" applyFont="1" applyBorder="1"/>
    <xf numFmtId="0" fontId="10" fillId="0" borderId="0" xfId="0" applyFont="1" applyBorder="1"/>
    <xf numFmtId="8" fontId="12" fillId="0" borderId="9" xfId="0" applyNumberFormat="1" applyFont="1" applyBorder="1"/>
    <xf numFmtId="8" fontId="12" fillId="0" borderId="13" xfId="0" applyNumberFormat="1" applyFont="1" applyBorder="1"/>
    <xf numFmtId="8" fontId="12" fillId="0" borderId="10" xfId="1" applyNumberFormat="1" applyFont="1" applyBorder="1" applyAlignment="1">
      <alignment horizontal="right"/>
    </xf>
    <xf numFmtId="8" fontId="12" fillId="0" borderId="12" xfId="1" applyNumberFormat="1" applyFont="1" applyBorder="1" applyAlignment="1">
      <alignment horizontal="right"/>
    </xf>
    <xf numFmtId="8" fontId="10" fillId="0" borderId="2" xfId="0" applyNumberFormat="1" applyFont="1" applyBorder="1"/>
    <xf numFmtId="0" fontId="12" fillId="0" borderId="11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0" fillId="2" borderId="0" xfId="0" applyFill="1" applyProtection="1"/>
    <xf numFmtId="0" fontId="14" fillId="4" borderId="20" xfId="0" applyFont="1" applyFill="1" applyBorder="1" applyProtection="1"/>
    <xf numFmtId="0" fontId="14" fillId="4" borderId="21" xfId="0" applyFont="1" applyFill="1" applyBorder="1" applyProtection="1"/>
    <xf numFmtId="0" fontId="14" fillId="4" borderId="22" xfId="0" applyFont="1" applyFill="1" applyBorder="1" applyProtection="1"/>
    <xf numFmtId="0" fontId="14" fillId="4" borderId="23" xfId="0" applyFont="1" applyFill="1" applyBorder="1" applyProtection="1"/>
    <xf numFmtId="0" fontId="12" fillId="2" borderId="2" xfId="0" applyFont="1" applyFill="1" applyBorder="1" applyProtection="1"/>
    <xf numFmtId="8" fontId="14" fillId="2" borderId="24" xfId="0" applyNumberFormat="1" applyFont="1" applyFill="1" applyBorder="1" applyProtection="1"/>
    <xf numFmtId="0" fontId="14" fillId="4" borderId="25" xfId="0" applyFont="1" applyFill="1" applyBorder="1" applyProtection="1"/>
    <xf numFmtId="0" fontId="12" fillId="2" borderId="26" xfId="0" applyFont="1" applyFill="1" applyBorder="1" applyProtection="1"/>
    <xf numFmtId="8" fontId="14" fillId="2" borderId="27" xfId="0" applyNumberFormat="1" applyFont="1" applyFill="1" applyBorder="1" applyProtection="1"/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</cellXfs>
  <cellStyles count="2">
    <cellStyle name="Millier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5"/>
  <sheetViews>
    <sheetView tabSelected="1" zoomScaleNormal="100" workbookViewId="0">
      <selection activeCell="C6" sqref="C6"/>
    </sheetView>
  </sheetViews>
  <sheetFormatPr baseColWidth="10" defaultRowHeight="14.4" x14ac:dyDescent="0.3"/>
  <cols>
    <col min="1" max="2" width="11.5546875" style="1"/>
    <col min="3" max="3" width="10.6640625" style="1" bestFit="1" customWidth="1"/>
    <col min="4" max="4" width="59.109375" style="1" bestFit="1" customWidth="1"/>
    <col min="5" max="5" width="16.109375" style="1" bestFit="1" customWidth="1"/>
    <col min="6" max="6" width="11.88671875" style="1" bestFit="1" customWidth="1"/>
    <col min="7" max="7" width="15.21875" style="1" bestFit="1" customWidth="1"/>
    <col min="8" max="16384" width="11.5546875" style="1"/>
  </cols>
  <sheetData>
    <row r="1" spans="3:7" ht="15" thickBot="1" x14ac:dyDescent="0.35"/>
    <row r="2" spans="3:7" ht="32.4" customHeight="1" thickBot="1" x14ac:dyDescent="0.35">
      <c r="C2" s="50" t="s">
        <v>14</v>
      </c>
      <c r="D2" s="51"/>
      <c r="E2" s="51"/>
      <c r="F2" s="51"/>
      <c r="G2" s="52"/>
    </row>
    <row r="5" spans="3:7" x14ac:dyDescent="0.3">
      <c r="C5" s="8" t="s">
        <v>13</v>
      </c>
      <c r="D5" s="10" t="s">
        <v>0</v>
      </c>
      <c r="E5" s="7" t="s">
        <v>1</v>
      </c>
      <c r="F5" s="8" t="s">
        <v>2</v>
      </c>
      <c r="G5" s="9" t="s">
        <v>3</v>
      </c>
    </row>
    <row r="6" spans="3:7" x14ac:dyDescent="0.3">
      <c r="C6" s="34"/>
      <c r="D6" s="11" t="str">
        <f ca="1">IF(C6="","",VLOOKUP(C6,OFFSET(articles!$C$1:$E$1,0,0,COUNTA(articles!$C:$E)-1),2,FALSE))</f>
        <v/>
      </c>
      <c r="E6" s="37"/>
      <c r="F6" s="31" t="str">
        <f ca="1">IF(C6="","",VLOOKUP(C6,OFFSET(articles!$C$1:$E$1,0,0,COUNTA(articles!$C:$E)-1),3,FALSE))</f>
        <v/>
      </c>
      <c r="G6" s="29" t="str">
        <f t="shared" ref="G6:G26" ca="1" si="0">IF(F6="","",E6*F6)</f>
        <v/>
      </c>
    </row>
    <row r="7" spans="3:7" x14ac:dyDescent="0.3">
      <c r="C7" s="35"/>
      <c r="D7" s="11" t="str">
        <f ca="1">IF(C7="","",VLOOKUP(C7,OFFSET(articles!$C$1:$E$1,0,0,COUNTA(articles!$C:$E)-1),2,FALSE))</f>
        <v/>
      </c>
      <c r="E7" s="38"/>
      <c r="F7" s="31" t="str">
        <f ca="1">IF(C7="","",VLOOKUP(C7,OFFSET(articles!$C$1:$E$1,0,0,COUNTA(articles!$C:$E)-1),3,FALSE))</f>
        <v/>
      </c>
      <c r="G7" s="29" t="str">
        <f t="shared" ca="1" si="0"/>
        <v/>
      </c>
    </row>
    <row r="8" spans="3:7" x14ac:dyDescent="0.3">
      <c r="C8" s="35"/>
      <c r="D8" s="11" t="str">
        <f ca="1">IF(C8="","",VLOOKUP(C8,OFFSET(articles!$C$1:$E$1,0,0,COUNTA(articles!$C:$E)-1),2,FALSE))</f>
        <v/>
      </c>
      <c r="E8" s="38"/>
      <c r="F8" s="31" t="str">
        <f ca="1">IF(C8="","",VLOOKUP(C8,OFFSET(articles!$C$1:$E$1,0,0,COUNTA(articles!$C:$E)-1),3,FALSE))</f>
        <v/>
      </c>
      <c r="G8" s="29" t="str">
        <f t="shared" ca="1" si="0"/>
        <v/>
      </c>
    </row>
    <row r="9" spans="3:7" x14ac:dyDescent="0.3">
      <c r="C9" s="35"/>
      <c r="D9" s="11" t="str">
        <f ca="1">IF(C9="","",VLOOKUP(C9,OFFSET(articles!$C$1:$E$1,0,0,COUNTA(articles!$C:$E)-1),2,FALSE))</f>
        <v/>
      </c>
      <c r="E9" s="38"/>
      <c r="F9" s="31" t="str">
        <f ca="1">IF(C9="","",VLOOKUP(C9,OFFSET(articles!$C$1:$E$1,0,0,COUNTA(articles!$C:$E)-1),3,FALSE))</f>
        <v/>
      </c>
      <c r="G9" s="29" t="str">
        <f t="shared" ca="1" si="0"/>
        <v/>
      </c>
    </row>
    <row r="10" spans="3:7" x14ac:dyDescent="0.3">
      <c r="C10" s="35"/>
      <c r="D10" s="11" t="str">
        <f ca="1">IF(C10="","",VLOOKUP(C10,OFFSET(articles!$C$1:$E$1,0,0,COUNTA(articles!$C:$E)-1),2,FALSE))</f>
        <v/>
      </c>
      <c r="E10" s="38"/>
      <c r="F10" s="31" t="str">
        <f ca="1">IF(C10="","",VLOOKUP(C10,OFFSET(articles!$C$1:$E$1,0,0,COUNTA(articles!$C:$E)-1),3,FALSE))</f>
        <v/>
      </c>
      <c r="G10" s="29" t="str">
        <f t="shared" ca="1" si="0"/>
        <v/>
      </c>
    </row>
    <row r="11" spans="3:7" x14ac:dyDescent="0.3">
      <c r="C11" s="35"/>
      <c r="D11" s="11" t="str">
        <f ca="1">IF(C11="","",VLOOKUP(C11,OFFSET(articles!$C$1:$E$1,0,0,COUNTA(articles!$C:$E)-1),2,FALSE))</f>
        <v/>
      </c>
      <c r="E11" s="38"/>
      <c r="F11" s="31" t="str">
        <f ca="1">IF(C11="","",VLOOKUP(C11,OFFSET(articles!$C$1:$E$1,0,0,COUNTA(articles!$C:$E)-1),3,FALSE))</f>
        <v/>
      </c>
      <c r="G11" s="29" t="str">
        <f t="shared" ca="1" si="0"/>
        <v/>
      </c>
    </row>
    <row r="12" spans="3:7" x14ac:dyDescent="0.3">
      <c r="C12" s="35"/>
      <c r="D12" s="11" t="str">
        <f ca="1">IF(C12="","",VLOOKUP(C12,OFFSET(articles!$C$1:$E$1,0,0,COUNTA(articles!$C:$E)-1),2,FALSE))</f>
        <v/>
      </c>
      <c r="E12" s="38"/>
      <c r="F12" s="31" t="str">
        <f ca="1">IF(C12="","",VLOOKUP(C12,OFFSET(articles!$C$1:$E$1,0,0,COUNTA(articles!$C:$E)-1),3,FALSE))</f>
        <v/>
      </c>
      <c r="G12" s="29" t="str">
        <f t="shared" ca="1" si="0"/>
        <v/>
      </c>
    </row>
    <row r="13" spans="3:7" x14ac:dyDescent="0.3">
      <c r="C13" s="35"/>
      <c r="D13" s="11" t="str">
        <f ca="1">IF(C13="","",VLOOKUP(C13,OFFSET(articles!$C$1:$E$1,0,0,COUNTA(articles!$C:$E)-1),2,FALSE))</f>
        <v/>
      </c>
      <c r="E13" s="38"/>
      <c r="F13" s="31" t="str">
        <f ca="1">IF(C13="","",VLOOKUP(C13,OFFSET(articles!$C$1:$E$1,0,0,COUNTA(articles!$C:$E)-1),3,FALSE))</f>
        <v/>
      </c>
      <c r="G13" s="29" t="str">
        <f t="shared" ca="1" si="0"/>
        <v/>
      </c>
    </row>
    <row r="14" spans="3:7" x14ac:dyDescent="0.3">
      <c r="C14" s="35"/>
      <c r="D14" s="11" t="str">
        <f ca="1">IF(C14="","",VLOOKUP(C14,OFFSET(articles!$C$1:$E$1,0,0,COUNTA(articles!$C:$E)-1),2,FALSE))</f>
        <v/>
      </c>
      <c r="E14" s="38"/>
      <c r="F14" s="31" t="str">
        <f ca="1">IF(C14="","",VLOOKUP(C14,OFFSET(articles!$C$1:$E$1,0,0,COUNTA(articles!$C:$E)-1),3,FALSE))</f>
        <v/>
      </c>
      <c r="G14" s="29" t="str">
        <f t="shared" ca="1" si="0"/>
        <v/>
      </c>
    </row>
    <row r="15" spans="3:7" x14ac:dyDescent="0.3">
      <c r="C15" s="35"/>
      <c r="D15" s="11" t="str">
        <f ca="1">IF(C15="","",VLOOKUP(C15,OFFSET(articles!$C$1:$E$1,0,0,COUNTA(articles!$C:$E)-1),2,FALSE))</f>
        <v/>
      </c>
      <c r="E15" s="38"/>
      <c r="F15" s="31" t="str">
        <f ca="1">IF(C15="","",VLOOKUP(C15,OFFSET(articles!$C$1:$E$1,0,0,COUNTA(articles!$C:$E)-1),3,FALSE))</f>
        <v/>
      </c>
      <c r="G15" s="29" t="str">
        <f t="shared" ca="1" si="0"/>
        <v/>
      </c>
    </row>
    <row r="16" spans="3:7" x14ac:dyDescent="0.3">
      <c r="C16" s="35"/>
      <c r="D16" s="11" t="str">
        <f ca="1">IF(C16="","",VLOOKUP(C16,OFFSET(articles!$C$1:$E$1,0,0,COUNTA(articles!$C:$E)-1),2,FALSE))</f>
        <v/>
      </c>
      <c r="E16" s="38"/>
      <c r="F16" s="31" t="str">
        <f ca="1">IF(C16="","",VLOOKUP(C16,OFFSET(articles!$C$1:$E$1,0,0,COUNTA(articles!$C:$E)-1),3,FALSE))</f>
        <v/>
      </c>
      <c r="G16" s="29" t="str">
        <f t="shared" ca="1" si="0"/>
        <v/>
      </c>
    </row>
    <row r="17" spans="3:7" x14ac:dyDescent="0.3">
      <c r="C17" s="35"/>
      <c r="D17" s="11" t="str">
        <f ca="1">IF(C17="","",VLOOKUP(C17,OFFSET(articles!$C$1:$E$1,0,0,COUNTA(articles!$C:$E)-1),2,FALSE))</f>
        <v/>
      </c>
      <c r="E17" s="38"/>
      <c r="F17" s="31" t="str">
        <f ca="1">IF(C17="","",VLOOKUP(C17,OFFSET(articles!$C$1:$E$1,0,0,COUNTA(articles!$C:$E)-1),3,FALSE))</f>
        <v/>
      </c>
      <c r="G17" s="29" t="str">
        <f t="shared" ca="1" si="0"/>
        <v/>
      </c>
    </row>
    <row r="18" spans="3:7" x14ac:dyDescent="0.3">
      <c r="C18" s="35"/>
      <c r="D18" s="11" t="str">
        <f ca="1">IF(C18="","",VLOOKUP(C18,OFFSET(articles!$C$1:$E$1,0,0,COUNTA(articles!$C:$E)-1),2,FALSE))</f>
        <v/>
      </c>
      <c r="E18" s="38"/>
      <c r="F18" s="31" t="str">
        <f ca="1">IF(C18="","",VLOOKUP(C18,OFFSET(articles!$C$1:$E$1,0,0,COUNTA(articles!$C:$E)-1),3,FALSE))</f>
        <v/>
      </c>
      <c r="G18" s="29" t="str">
        <f t="shared" ca="1" si="0"/>
        <v/>
      </c>
    </row>
    <row r="19" spans="3:7" x14ac:dyDescent="0.3">
      <c r="C19" s="35"/>
      <c r="D19" s="11" t="str">
        <f ca="1">IF(C19="","",VLOOKUP(C19,OFFSET(articles!$C$1:$E$1,0,0,COUNTA(articles!$C:$E)-1),2,FALSE))</f>
        <v/>
      </c>
      <c r="E19" s="38"/>
      <c r="F19" s="31" t="str">
        <f ca="1">IF(C19="","",VLOOKUP(C19,OFFSET(articles!$C$1:$E$1,0,0,COUNTA(articles!$C:$E)-1),3,FALSE))</f>
        <v/>
      </c>
      <c r="G19" s="29" t="str">
        <f t="shared" ca="1" si="0"/>
        <v/>
      </c>
    </row>
    <row r="20" spans="3:7" x14ac:dyDescent="0.3">
      <c r="C20" s="35"/>
      <c r="D20" s="11" t="str">
        <f ca="1">IF(C20="","",VLOOKUP(C20,OFFSET(articles!$C$1:$E$1,0,0,COUNTA(articles!$C:$E)-1),2,FALSE))</f>
        <v/>
      </c>
      <c r="E20" s="38"/>
      <c r="F20" s="31" t="str">
        <f ca="1">IF(C20="","",VLOOKUP(C20,OFFSET(articles!$C$1:$E$1,0,0,COUNTA(articles!$C:$E)-1),3,FALSE))</f>
        <v/>
      </c>
      <c r="G20" s="29" t="str">
        <f t="shared" ca="1" si="0"/>
        <v/>
      </c>
    </row>
    <row r="21" spans="3:7" x14ac:dyDescent="0.3">
      <c r="C21" s="35"/>
      <c r="D21" s="11" t="str">
        <f ca="1">IF(C21="","",VLOOKUP(C21,OFFSET(articles!$C$1:$E$1,0,0,COUNTA(articles!$C:$E)-1),2,FALSE))</f>
        <v/>
      </c>
      <c r="E21" s="38"/>
      <c r="F21" s="31" t="str">
        <f ca="1">IF(C21="","",VLOOKUP(C21,OFFSET(articles!$C$1:$E$1,0,0,COUNTA(articles!$C:$E)-1),3,FALSE))</f>
        <v/>
      </c>
      <c r="G21" s="29" t="str">
        <f t="shared" ca="1" si="0"/>
        <v/>
      </c>
    </row>
    <row r="22" spans="3:7" x14ac:dyDescent="0.3">
      <c r="C22" s="35"/>
      <c r="D22" s="11" t="str">
        <f ca="1">IF(C22="","",VLOOKUP(C22,OFFSET(articles!$C$1:$E$1,0,0,COUNTA(articles!$C:$E)-1),2,FALSE))</f>
        <v/>
      </c>
      <c r="E22" s="38"/>
      <c r="F22" s="31" t="str">
        <f ca="1">IF(C22="","",VLOOKUP(C22,OFFSET(articles!$C$1:$E$1,0,0,COUNTA(articles!$C:$E)-1),3,FALSE))</f>
        <v/>
      </c>
      <c r="G22" s="29" t="str">
        <f t="shared" ca="1" si="0"/>
        <v/>
      </c>
    </row>
    <row r="23" spans="3:7" x14ac:dyDescent="0.3">
      <c r="C23" s="35"/>
      <c r="D23" s="11" t="str">
        <f ca="1">IF(C23="","",VLOOKUP(C23,OFFSET(articles!$C$1:$E$1,0,0,COUNTA(articles!$C:$E)-1),2,FALSE))</f>
        <v/>
      </c>
      <c r="E23" s="38"/>
      <c r="F23" s="31" t="str">
        <f ca="1">IF(C23="","",VLOOKUP(C23,OFFSET(articles!$C$1:$E$1,0,0,COUNTA(articles!$C:$E)-1),3,FALSE))</f>
        <v/>
      </c>
      <c r="G23" s="29" t="str">
        <f t="shared" ca="1" si="0"/>
        <v/>
      </c>
    </row>
    <row r="24" spans="3:7" x14ac:dyDescent="0.3">
      <c r="C24" s="35"/>
      <c r="D24" s="11" t="str">
        <f ca="1">IF(C24="","",VLOOKUP(C24,OFFSET(articles!$C$1:$E$1,0,0,COUNTA(articles!$C:$E)-1),2,FALSE))</f>
        <v/>
      </c>
      <c r="E24" s="38"/>
      <c r="F24" s="31" t="str">
        <f ca="1">IF(C24="","",VLOOKUP(C24,OFFSET(articles!$C$1:$E$1,0,0,COUNTA(articles!$C:$E)-1),3,FALSE))</f>
        <v/>
      </c>
      <c r="G24" s="29" t="str">
        <f t="shared" ca="1" si="0"/>
        <v/>
      </c>
    </row>
    <row r="25" spans="3:7" x14ac:dyDescent="0.3">
      <c r="C25" s="35"/>
      <c r="D25" s="11" t="str">
        <f ca="1">IF(C25="","",VLOOKUP(C25,OFFSET(articles!$C$1:$E$1,0,0,COUNTA(articles!$C:$E)-1),2,FALSE))</f>
        <v/>
      </c>
      <c r="E25" s="38"/>
      <c r="F25" s="31" t="str">
        <f ca="1">IF(C25="","",VLOOKUP(C25,OFFSET(articles!$C$1:$E$1,0,0,COUNTA(articles!$C:$E)-1),3,FALSE))</f>
        <v/>
      </c>
      <c r="G25" s="29" t="str">
        <f t="shared" ca="1" si="0"/>
        <v/>
      </c>
    </row>
    <row r="26" spans="3:7" x14ac:dyDescent="0.3">
      <c r="C26" s="36"/>
      <c r="D26" s="17" t="str">
        <f ca="1">IF(C26="","",VLOOKUP(C26,OFFSET(articles!$C$1:$E$1,0,0,COUNTA(articles!$C:$E)-1),2,FALSE))</f>
        <v/>
      </c>
      <c r="E26" s="39"/>
      <c r="F26" s="32" t="str">
        <f ca="1">IF(C26="","",VLOOKUP(C26,OFFSET(articles!$C$1:$E$1,0,0,COUNTA(articles!$C:$E)-1),3,FALSE))</f>
        <v/>
      </c>
      <c r="G26" s="30" t="str">
        <f t="shared" ca="1" si="0"/>
        <v/>
      </c>
    </row>
    <row r="27" spans="3:7" x14ac:dyDescent="0.3">
      <c r="C27" s="15"/>
      <c r="D27" s="11"/>
      <c r="E27" s="12"/>
      <c r="F27" s="13"/>
      <c r="G27" s="14"/>
    </row>
    <row r="28" spans="3:7" x14ac:dyDescent="0.3">
      <c r="C28" s="15"/>
      <c r="D28" s="11"/>
      <c r="E28" s="12"/>
      <c r="F28" s="13"/>
      <c r="G28" s="14"/>
    </row>
    <row r="29" spans="3:7" x14ac:dyDescent="0.3">
      <c r="C29" s="15"/>
      <c r="D29" s="11"/>
      <c r="E29" s="12"/>
      <c r="F29" s="13"/>
      <c r="G29" s="14"/>
    </row>
    <row r="30" spans="3:7" x14ac:dyDescent="0.3">
      <c r="C30" s="15"/>
      <c r="D30" s="11"/>
      <c r="E30" s="12"/>
      <c r="F30" s="13"/>
      <c r="G30" s="14"/>
    </row>
    <row r="31" spans="3:7" x14ac:dyDescent="0.3">
      <c r="C31" s="16"/>
      <c r="D31" s="6"/>
      <c r="E31" s="19"/>
      <c r="F31" s="20"/>
      <c r="G31" s="21"/>
    </row>
    <row r="32" spans="3:7" ht="23.4" x14ac:dyDescent="0.6">
      <c r="C32" s="4"/>
      <c r="D32" s="2"/>
      <c r="E32" s="22" t="s">
        <v>10</v>
      </c>
      <c r="F32" s="23"/>
      <c r="G32" s="33">
        <f ca="1">SUM(G6:G26)</f>
        <v>0</v>
      </c>
    </row>
    <row r="33" spans="3:7" ht="23.4" x14ac:dyDescent="0.6">
      <c r="C33" s="4"/>
      <c r="D33" s="2"/>
      <c r="E33" s="22" t="s">
        <v>12</v>
      </c>
      <c r="F33" s="24">
        <v>0.2</v>
      </c>
      <c r="G33" s="18"/>
    </row>
    <row r="34" spans="3:7" ht="23.4" x14ac:dyDescent="0.6">
      <c r="C34" s="4"/>
      <c r="D34" s="2"/>
      <c r="E34" s="25"/>
      <c r="F34" s="26"/>
      <c r="G34" s="27"/>
    </row>
    <row r="35" spans="3:7" ht="23.4" x14ac:dyDescent="0.6">
      <c r="C35" s="5"/>
      <c r="D35" s="3"/>
      <c r="E35" s="22" t="s">
        <v>11</v>
      </c>
      <c r="F35" s="28"/>
      <c r="G35" s="33">
        <f ca="1">G32*(1+F33)</f>
        <v>0</v>
      </c>
    </row>
  </sheetData>
  <mergeCells count="1">
    <mergeCell ref="C2:G2"/>
  </mergeCells>
  <dataValidations count="1">
    <dataValidation type="list" allowBlank="1" showInputMessage="1" showErrorMessage="1" sqref="C6:C26">
      <formula1>references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3"/>
  <sheetViews>
    <sheetView workbookViewId="0">
      <selection activeCell="G1" sqref="G1"/>
    </sheetView>
  </sheetViews>
  <sheetFormatPr baseColWidth="10" defaultRowHeight="14.4" x14ac:dyDescent="0.3"/>
  <cols>
    <col min="1" max="2" width="11.5546875" style="40"/>
    <col min="3" max="3" width="14.5546875" style="40" bestFit="1" customWidth="1"/>
    <col min="4" max="4" width="38" style="40" bestFit="1" customWidth="1"/>
    <col min="5" max="5" width="19.77734375" style="40" bestFit="1" customWidth="1"/>
    <col min="6" max="16384" width="11.5546875" style="40"/>
  </cols>
  <sheetData>
    <row r="1" spans="3:5" ht="18" x14ac:dyDescent="0.35">
      <c r="C1" s="41" t="s">
        <v>13</v>
      </c>
      <c r="D1" s="42" t="s">
        <v>15</v>
      </c>
      <c r="E1" s="43" t="s">
        <v>16</v>
      </c>
    </row>
    <row r="2" spans="3:5" ht="18" x14ac:dyDescent="0.35">
      <c r="C2" s="44" t="s">
        <v>17</v>
      </c>
      <c r="D2" s="45" t="s">
        <v>26</v>
      </c>
      <c r="E2" s="46">
        <v>250</v>
      </c>
    </row>
    <row r="3" spans="3:5" ht="18" x14ac:dyDescent="0.35">
      <c r="C3" s="44" t="s">
        <v>18</v>
      </c>
      <c r="D3" s="45" t="s">
        <v>4</v>
      </c>
      <c r="E3" s="46">
        <v>325</v>
      </c>
    </row>
    <row r="4" spans="3:5" ht="18" x14ac:dyDescent="0.35">
      <c r="C4" s="44" t="s">
        <v>19</v>
      </c>
      <c r="D4" s="45" t="s">
        <v>5</v>
      </c>
      <c r="E4" s="46">
        <v>175</v>
      </c>
    </row>
    <row r="5" spans="3:5" ht="18" x14ac:dyDescent="0.35">
      <c r="C5" s="44" t="s">
        <v>20</v>
      </c>
      <c r="D5" s="45" t="s">
        <v>6</v>
      </c>
      <c r="E5" s="46">
        <v>290</v>
      </c>
    </row>
    <row r="6" spans="3:5" ht="18" x14ac:dyDescent="0.35">
      <c r="C6" s="44" t="s">
        <v>21</v>
      </c>
      <c r="D6" s="45" t="s">
        <v>27</v>
      </c>
      <c r="E6" s="46">
        <v>445</v>
      </c>
    </row>
    <row r="7" spans="3:5" ht="18" x14ac:dyDescent="0.35">
      <c r="C7" s="44" t="s">
        <v>22</v>
      </c>
      <c r="D7" s="45" t="s">
        <v>28</v>
      </c>
      <c r="E7" s="46">
        <v>90</v>
      </c>
    </row>
    <row r="8" spans="3:5" ht="18" x14ac:dyDescent="0.35">
      <c r="C8" s="44" t="s">
        <v>23</v>
      </c>
      <c r="D8" s="45" t="s">
        <v>7</v>
      </c>
      <c r="E8" s="46">
        <v>85</v>
      </c>
    </row>
    <row r="9" spans="3:5" ht="18" x14ac:dyDescent="0.35">
      <c r="C9" s="44" t="s">
        <v>24</v>
      </c>
      <c r="D9" s="45" t="s">
        <v>8</v>
      </c>
      <c r="E9" s="46">
        <v>70</v>
      </c>
    </row>
    <row r="10" spans="3:5" ht="18" x14ac:dyDescent="0.35">
      <c r="C10" s="44" t="s">
        <v>25</v>
      </c>
      <c r="D10" s="45" t="s">
        <v>9</v>
      </c>
      <c r="E10" s="46">
        <v>105</v>
      </c>
    </row>
    <row r="11" spans="3:5" ht="18" x14ac:dyDescent="0.35">
      <c r="C11" s="44" t="s">
        <v>30</v>
      </c>
      <c r="D11" s="45" t="s">
        <v>29</v>
      </c>
      <c r="E11" s="46">
        <v>18</v>
      </c>
    </row>
    <row r="12" spans="3:5" ht="18" x14ac:dyDescent="0.35">
      <c r="C12" s="44" t="s">
        <v>31</v>
      </c>
      <c r="D12" s="45" t="s">
        <v>32</v>
      </c>
      <c r="E12" s="46">
        <v>159</v>
      </c>
    </row>
    <row r="13" spans="3:5" ht="18.600000000000001" thickBot="1" x14ac:dyDescent="0.4">
      <c r="C13" s="47" t="s">
        <v>33</v>
      </c>
      <c r="D13" s="48" t="s">
        <v>34</v>
      </c>
      <c r="E13" s="49">
        <v>21</v>
      </c>
    </row>
  </sheetData>
  <sheetProtection insertRows="0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facturation</vt:lpstr>
      <vt:lpstr>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</cp:lastModifiedBy>
  <dcterms:created xsi:type="dcterms:W3CDTF">2016-09-14T12:13:51Z</dcterms:created>
  <dcterms:modified xsi:type="dcterms:W3CDTF">2016-09-26T07:55:01Z</dcterms:modified>
</cp:coreProperties>
</file>